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<sst xmlns="http://schemas.openxmlformats.org/spreadsheetml/2006/main" count="11" uniqueCount="8">
  <si>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FAST</t>
  </si>
  <si>
    <t>SLOW</t>
  </si>
  <si>
    <t xml:space="preserve"> </t>
  </si>
  <si>
    <t>bias subtracted</t>
  </si>
  <si>
    <t>raw adu's</t>
  </si>
  <si>
    <t>model (using EXCEL 'TREND')</t>
  </si>
  <si>
    <t xml:space="preserve">% difference </t>
  </si>
  <si>
    <t>RED+2 Gen3 Linearity (RH amp)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</si>
</sst>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sz val="8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Red+2 FAST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925"/>
          <c:w val="0.9025"/>
          <c:h val="0.7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Sheet1!$B$6:$B$18</c:f>
              <c:numCache>
                <c:ptCount val="13"/>
                <c:pt idx="0">
                  <c:v>2980</c:v>
                </c:pt>
                <c:pt idx="1">
                  <c:v>13471</c:v>
                </c:pt>
                <c:pt idx="2">
                  <c:v>23671</c:v>
                </c:pt>
                <c:pt idx="3">
                  <c:v>34214</c:v>
                </c:pt>
                <c:pt idx="4">
                  <c:v>44541</c:v>
                </c:pt>
                <c:pt idx="5">
                  <c:v>55031</c:v>
                </c:pt>
                <c:pt idx="6">
                  <c:v>59305</c:v>
                </c:pt>
              </c:numCache>
            </c:numRef>
          </c:xVal>
          <c:yVal>
            <c:numRef>
              <c:f>Sheet1!$E$6:$E$18</c:f>
              <c:numCache>
                <c:ptCount val="13"/>
                <c:pt idx="0">
                  <c:v>0</c:v>
                </c:pt>
                <c:pt idx="1">
                  <c:v>0.593660157562633</c:v>
                </c:pt>
                <c:pt idx="2">
                  <c:v>-0.554551947233542</c:v>
                </c:pt>
                <c:pt idx="3">
                  <c:v>-0.0014613687179412238</c:v>
                </c:pt>
                <c:pt idx="4">
                  <c:v>-0.19047192219782189</c:v>
                </c:pt>
                <c:pt idx="5">
                  <c:v>-0.0118101294572015</c:v>
                </c:pt>
                <c:pt idx="6">
                  <c:v>0.17381140196039357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Sheet1!$B$6:$B$18</c:f>
              <c:numCache>
                <c:ptCount val="13"/>
                <c:pt idx="0">
                  <c:v>2980</c:v>
                </c:pt>
                <c:pt idx="1">
                  <c:v>13471</c:v>
                </c:pt>
                <c:pt idx="2">
                  <c:v>23671</c:v>
                </c:pt>
                <c:pt idx="3">
                  <c:v>34214</c:v>
                </c:pt>
                <c:pt idx="4">
                  <c:v>44541</c:v>
                </c:pt>
                <c:pt idx="5">
                  <c:v>55031</c:v>
                </c:pt>
                <c:pt idx="6">
                  <c:v>59305</c:v>
                </c:pt>
              </c:numCache>
            </c:numRef>
          </c:xVal>
          <c:yVal>
            <c:numRef>
              <c:f>Sheet1!$E$6:$E$18</c:f>
              <c:numCache>
                <c:ptCount val="13"/>
                <c:pt idx="0">
                  <c:v>0</c:v>
                </c:pt>
                <c:pt idx="1">
                  <c:v>0.593660157562633</c:v>
                </c:pt>
                <c:pt idx="2">
                  <c:v>-0.554551947233542</c:v>
                </c:pt>
                <c:pt idx="3">
                  <c:v>-0.0014613687179412238</c:v>
                </c:pt>
                <c:pt idx="4">
                  <c:v>-0.19047192219782189</c:v>
                </c:pt>
                <c:pt idx="5">
                  <c:v>-0.0118101294572015</c:v>
                </c:pt>
                <c:pt idx="6">
                  <c:v>0.17381140196039357</c:v>
                </c:pt>
              </c:numCache>
            </c:numRef>
          </c:yVal>
          <c:smooth val="0"/>
        </c:ser>
        <c:axId val="32651124"/>
        <c:axId val="25424661"/>
      </c:scatterChart>
      <c:valAx>
        <c:axId val="32651124"/>
        <c:scaling>
          <c:orientation val="minMax"/>
          <c:max val="6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signal -ADU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24661"/>
        <c:crossesAt val="0"/>
        <c:crossBetween val="midCat"/>
        <c:dispUnits/>
        <c:majorUnit val="10000"/>
      </c:valAx>
      <c:valAx>
        <c:axId val="25424661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Linearity error -%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1124"/>
        <c:crosses val="autoZero"/>
        <c:crossBetween val="midCat"/>
        <c:dispUnits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Red+2 SLOW</a:t>
            </a:r>
          </a:p>
        </c:rich>
      </c:tx>
      <c:layout>
        <c:manualLayout>
          <c:xMode val="factor"/>
          <c:yMode val="factor"/>
          <c:x val="0.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08025"/>
          <c:w val="0.858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Sheet1!$B$22:$B$32</c:f>
              <c:numCache>
                <c:ptCount val="11"/>
                <c:pt idx="0">
                  <c:v>3730</c:v>
                </c:pt>
                <c:pt idx="1">
                  <c:v>12167</c:v>
                </c:pt>
                <c:pt idx="2">
                  <c:v>20433</c:v>
                </c:pt>
                <c:pt idx="3">
                  <c:v>28424</c:v>
                </c:pt>
                <c:pt idx="4">
                  <c:v>36679</c:v>
                </c:pt>
                <c:pt idx="5">
                  <c:v>45478</c:v>
                </c:pt>
                <c:pt idx="6">
                  <c:v>53772</c:v>
                </c:pt>
                <c:pt idx="7">
                  <c:v>62189</c:v>
                </c:pt>
              </c:numCache>
            </c:numRef>
          </c:xVal>
          <c:yVal>
            <c:numRef>
              <c:f>Sheet1!$E$22:$E$32</c:f>
              <c:numCache>
                <c:ptCount val="11"/>
                <c:pt idx="0">
                  <c:v>0</c:v>
                </c:pt>
                <c:pt idx="1">
                  <c:v>0.9039641731630452</c:v>
                </c:pt>
                <c:pt idx="2">
                  <c:v>0.23055037771019327</c:v>
                </c:pt>
                <c:pt idx="3">
                  <c:v>-1.009960298112419</c:v>
                </c:pt>
                <c:pt idx="4">
                  <c:v>-0.9799686841963177</c:v>
                </c:pt>
                <c:pt idx="5">
                  <c:v>0.23804275953273088</c:v>
                </c:pt>
                <c:pt idx="6">
                  <c:v>0.13780773958061754</c:v>
                </c:pt>
                <c:pt idx="7">
                  <c:v>0.26279302228097895</c:v>
                </c:pt>
              </c:numCache>
            </c:numRef>
          </c:yVal>
          <c:smooth val="0"/>
        </c:ser>
        <c:axId val="27495358"/>
        <c:axId val="46131631"/>
      </c:scatterChart>
      <c:valAx>
        <c:axId val="27495358"/>
        <c:scaling>
          <c:orientation val="minMax"/>
          <c:max val="6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Signal -ADU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31631"/>
        <c:crossesAt val="0"/>
        <c:crossBetween val="midCat"/>
        <c:dispUnits/>
        <c:majorUnit val="10000"/>
      </c:valAx>
      <c:valAx>
        <c:axId val="46131631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Linearity error -%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95358"/>
        <c:crosses val="autoZero"/>
        <c:crossBetween val="midCat"/>
        <c:dispUnits/>
        <c:majorUnit val="0.5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 graph to determine mean slope of data</a:t>
            </a:r>
          </a:p>
        </c:rich>
      </c:tx>
      <c:layout>
        <c:manualLayout>
          <c:xMode val="factor"/>
          <c:yMode val="factor"/>
          <c:x val="-0.125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941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Sheet1!$A$6:$A$19</c:f>
              <c:numCach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27</c:v>
                </c:pt>
              </c:numCache>
            </c:numRef>
          </c:xVal>
          <c:yVal>
            <c:numRef>
              <c:f>Sheet1!$C$6:$C$19</c:f>
              <c:numCache>
                <c:ptCount val="14"/>
                <c:pt idx="0">
                  <c:v>0</c:v>
                </c:pt>
                <c:pt idx="1">
                  <c:v>10491</c:v>
                </c:pt>
                <c:pt idx="2">
                  <c:v>20691</c:v>
                </c:pt>
                <c:pt idx="3">
                  <c:v>31234</c:v>
                </c:pt>
                <c:pt idx="4">
                  <c:v>41561</c:v>
                </c:pt>
                <c:pt idx="5">
                  <c:v>52051</c:v>
                </c:pt>
                <c:pt idx="6">
                  <c:v>56325</c:v>
                </c:pt>
              </c:numCache>
            </c:numRef>
          </c:yVal>
          <c:smooth val="0"/>
        </c:ser>
        <c:axId val="12531496"/>
        <c:axId val="45674601"/>
      </c:scatterChart>
      <c:valAx>
        <c:axId val="125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4601"/>
        <c:crosses val="autoZero"/>
        <c:crossBetween val="midCat"/>
        <c:dispUnits/>
      </c:valAx>
      <c:valAx>
        <c:axId val="4567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1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temp graph to determine mean slope of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Sheet1!$A$22:$A$32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Sheet1!$C$22:$C$32</c:f>
              <c:numCache>
                <c:ptCount val="11"/>
                <c:pt idx="0">
                  <c:v>0</c:v>
                </c:pt>
                <c:pt idx="1">
                  <c:v>8437</c:v>
                </c:pt>
                <c:pt idx="2">
                  <c:v>16703</c:v>
                </c:pt>
                <c:pt idx="3">
                  <c:v>24694</c:v>
                </c:pt>
                <c:pt idx="4">
                  <c:v>32949</c:v>
                </c:pt>
                <c:pt idx="5">
                  <c:v>41748</c:v>
                </c:pt>
                <c:pt idx="6">
                  <c:v>50042</c:v>
                </c:pt>
                <c:pt idx="7">
                  <c:v>58459</c:v>
                </c:pt>
              </c:numCache>
            </c:numRef>
          </c:yVal>
          <c:smooth val="0"/>
        </c:ser>
        <c:axId val="8418226"/>
        <c:axId val="8655171"/>
      </c:scatterChart>
      <c:valAx>
        <c:axId val="841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5171"/>
        <c:crosses val="autoZero"/>
        <c:crossBetween val="midCat"/>
        <c:dispUnits/>
      </c:valAx>
      <c:valAx>
        <c:axId val="8655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8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0</xdr:rowOff>
    </xdr:from>
    <xdr:to>
      <xdr:col>11</xdr:col>
      <xdr:colOff>0</xdr:colOff>
      <xdr:row>17</xdr:row>
      <xdr:rowOff>152400</xdr:rowOff>
    </xdr:to>
    <xdr:graphicFrame>
      <xdr:nvGraphicFramePr>
        <xdr:cNvPr id="1" name="Chart 7"/>
        <xdr:cNvGraphicFramePr/>
      </xdr:nvGraphicFramePr>
      <xdr:xfrm>
        <a:off x="5457825" y="809625"/>
        <a:ext cx="33623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19</xdr:row>
      <xdr:rowOff>0</xdr:rowOff>
    </xdr:from>
    <xdr:to>
      <xdr:col>11</xdr:col>
      <xdr:colOff>0</xdr:colOff>
      <xdr:row>32</xdr:row>
      <xdr:rowOff>0</xdr:rowOff>
    </xdr:to>
    <xdr:graphicFrame>
      <xdr:nvGraphicFramePr>
        <xdr:cNvPr id="2" name="Chart 9"/>
        <xdr:cNvGraphicFramePr/>
      </xdr:nvGraphicFramePr>
      <xdr:xfrm>
        <a:off x="5448300" y="3076575"/>
        <a:ext cx="33718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66675</xdr:colOff>
      <xdr:row>5</xdr:row>
      <xdr:rowOff>0</xdr:rowOff>
    </xdr:from>
    <xdr:to>
      <xdr:col>16</xdr:col>
      <xdr:colOff>371475</xdr:colOff>
      <xdr:row>16</xdr:row>
      <xdr:rowOff>0</xdr:rowOff>
    </xdr:to>
    <xdr:graphicFrame>
      <xdr:nvGraphicFramePr>
        <xdr:cNvPr id="3" name="Chart 11"/>
        <xdr:cNvGraphicFramePr/>
      </xdr:nvGraphicFramePr>
      <xdr:xfrm>
        <a:off x="8886825" y="809625"/>
        <a:ext cx="33528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76200</xdr:colOff>
      <xdr:row>19</xdr:row>
      <xdr:rowOff>0</xdr:rowOff>
    </xdr:from>
    <xdr:to>
      <xdr:col>16</xdr:col>
      <xdr:colOff>409575</xdr:colOff>
      <xdr:row>30</xdr:row>
      <xdr:rowOff>19050</xdr:rowOff>
    </xdr:to>
    <xdr:graphicFrame>
      <xdr:nvGraphicFramePr>
        <xdr:cNvPr id="4" name="Chart 12"/>
        <xdr:cNvGraphicFramePr/>
      </xdr:nvGraphicFramePr>
      <xdr:xfrm>
        <a:off x="8896350" y="3076575"/>
        <a:ext cx="338137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17" sqref="E17"/>
    </sheetView>
  </sheetViews>
  <sheetFormatPr defaultColWidth="9.140625" defaultRowHeight="12.75"/>
  <cols>
    <col min="3" max="3" width="14.7109375" style="0" customWidth="1"/>
    <col min="4" max="4" width="27.28125" style="0" customWidth="1"/>
    <col min="5" max="5" width="17.140625" style="0" customWidth="1"/>
  </cols>
  <sheetData>
    <row r="1" ht="12.75">
      <c r="A1" t="s">
        <v>7</v>
      </c>
    </row>
    <row r="3" ht="12.75">
      <c r="A3" s="1">
        <v>40501</v>
      </c>
    </row>
    <row r="5" spans="1:5" ht="12.75">
      <c r="A5" t="s">
        <v>0</v>
      </c>
      <c r="B5" t="s">
        <v>4</v>
      </c>
      <c r="C5" t="s">
        <v>3</v>
      </c>
      <c r="D5" t="s">
        <v>5</v>
      </c>
      <c r="E5" t="s">
        <v>6</v>
      </c>
    </row>
    <row r="6" spans="1:5" ht="12.75">
      <c r="A6">
        <v>0</v>
      </c>
      <c r="B6">
        <v>2980</v>
      </c>
      <c r="C6">
        <f>B6-2980</f>
        <v>0</v>
      </c>
      <c r="D6">
        <f>2980+2082.3*A6</f>
        <v>2980</v>
      </c>
      <c r="E6">
        <f aca="true" t="shared" si="0" ref="E6:E19">100*(B6-D6)/D6</f>
        <v>0</v>
      </c>
    </row>
    <row r="7" spans="1:5" ht="12.75">
      <c r="A7">
        <v>5</v>
      </c>
      <c r="B7">
        <v>13471</v>
      </c>
      <c r="C7">
        <f aca="true" t="shared" si="1" ref="C7:C12">B7-2980</f>
        <v>10491</v>
      </c>
      <c r="D7">
        <f aca="true" t="shared" si="2" ref="D7:D12">2980+2082.3*A7</f>
        <v>13391.5</v>
      </c>
      <c r="E7">
        <f t="shared" si="0"/>
        <v>0.593660157562633</v>
      </c>
    </row>
    <row r="8" spans="1:5" ht="12.75">
      <c r="A8">
        <v>10</v>
      </c>
      <c r="B8">
        <v>23671</v>
      </c>
      <c r="C8">
        <f t="shared" si="1"/>
        <v>20691</v>
      </c>
      <c r="D8">
        <f t="shared" si="2"/>
        <v>23803</v>
      </c>
      <c r="E8">
        <f t="shared" si="0"/>
        <v>-0.554551947233542</v>
      </c>
    </row>
    <row r="9" spans="1:5" ht="12.75">
      <c r="A9">
        <v>15</v>
      </c>
      <c r="B9">
        <v>34214</v>
      </c>
      <c r="C9">
        <f t="shared" si="1"/>
        <v>31234</v>
      </c>
      <c r="D9">
        <f t="shared" si="2"/>
        <v>34214.5</v>
      </c>
      <c r="E9">
        <f t="shared" si="0"/>
        <v>-0.0014613687179412238</v>
      </c>
    </row>
    <row r="10" spans="1:5" ht="12.75">
      <c r="A10">
        <v>20</v>
      </c>
      <c r="B10">
        <v>44541</v>
      </c>
      <c r="C10">
        <f t="shared" si="1"/>
        <v>41561</v>
      </c>
      <c r="D10">
        <f t="shared" si="2"/>
        <v>44626</v>
      </c>
      <c r="E10">
        <f t="shared" si="0"/>
        <v>-0.19047192219782189</v>
      </c>
    </row>
    <row r="11" spans="1:5" ht="12.75">
      <c r="A11">
        <v>25</v>
      </c>
      <c r="B11">
        <v>55031</v>
      </c>
      <c r="C11">
        <f t="shared" si="1"/>
        <v>52051</v>
      </c>
      <c r="D11">
        <f t="shared" si="2"/>
        <v>55037.50000000001</v>
      </c>
      <c r="E11">
        <f t="shared" si="0"/>
        <v>-0.0118101294572015</v>
      </c>
    </row>
    <row r="12" spans="1:5" ht="12.75">
      <c r="A12">
        <v>27</v>
      </c>
      <c r="B12">
        <v>59305</v>
      </c>
      <c r="C12">
        <f t="shared" si="1"/>
        <v>56325</v>
      </c>
      <c r="D12">
        <f t="shared" si="2"/>
        <v>59202.100000000006</v>
      </c>
      <c r="E12">
        <f t="shared" si="0"/>
        <v>0.17381140196039357</v>
      </c>
    </row>
    <row r="21" ht="12.75">
      <c r="A21" t="s">
        <v>1</v>
      </c>
    </row>
    <row r="22" spans="1:5" ht="12.75">
      <c r="A22">
        <v>0</v>
      </c>
      <c r="B22">
        <v>3730</v>
      </c>
      <c r="C22">
        <f>B22-3730</f>
        <v>0</v>
      </c>
      <c r="D22">
        <f>3730+4164*A22</f>
        <v>3730</v>
      </c>
      <c r="E22">
        <f>100*(B22-D22)/D22</f>
        <v>0</v>
      </c>
    </row>
    <row r="23" spans="1:5" ht="12.75">
      <c r="A23">
        <v>2</v>
      </c>
      <c r="B23">
        <v>12167</v>
      </c>
      <c r="C23">
        <f aca="true" t="shared" si="3" ref="C23:C29">B23-3730</f>
        <v>8437</v>
      </c>
      <c r="D23">
        <f aca="true" t="shared" si="4" ref="D23:D29">3730+4164*A23</f>
        <v>12058</v>
      </c>
      <c r="E23">
        <f aca="true" t="shared" si="5" ref="E23:E31">100*(B23-D23)/D23</f>
        <v>0.9039641731630452</v>
      </c>
    </row>
    <row r="24" spans="1:5" ht="12.75">
      <c r="A24">
        <v>4</v>
      </c>
      <c r="B24">
        <v>20433</v>
      </c>
      <c r="C24">
        <f t="shared" si="3"/>
        <v>16703</v>
      </c>
      <c r="D24">
        <f t="shared" si="4"/>
        <v>20386</v>
      </c>
      <c r="E24">
        <f t="shared" si="5"/>
        <v>0.23055037771019327</v>
      </c>
    </row>
    <row r="25" spans="1:5" ht="12.75">
      <c r="A25">
        <v>6</v>
      </c>
      <c r="B25">
        <v>28424</v>
      </c>
      <c r="C25">
        <f t="shared" si="3"/>
        <v>24694</v>
      </c>
      <c r="D25">
        <f t="shared" si="4"/>
        <v>28714</v>
      </c>
      <c r="E25">
        <f t="shared" si="5"/>
        <v>-1.009960298112419</v>
      </c>
    </row>
    <row r="26" spans="1:5" ht="12.75">
      <c r="A26">
        <v>8</v>
      </c>
      <c r="B26">
        <v>36679</v>
      </c>
      <c r="C26">
        <f t="shared" si="3"/>
        <v>32949</v>
      </c>
      <c r="D26">
        <f t="shared" si="4"/>
        <v>37042</v>
      </c>
      <c r="E26">
        <f t="shared" si="5"/>
        <v>-0.9799686841963177</v>
      </c>
    </row>
    <row r="27" spans="1:5" ht="12.75">
      <c r="A27">
        <v>10</v>
      </c>
      <c r="B27">
        <v>45478</v>
      </c>
      <c r="C27">
        <f t="shared" si="3"/>
        <v>41748</v>
      </c>
      <c r="D27">
        <f t="shared" si="4"/>
        <v>45370</v>
      </c>
      <c r="E27">
        <f t="shared" si="5"/>
        <v>0.23804275953273088</v>
      </c>
    </row>
    <row r="28" spans="1:5" ht="12.75">
      <c r="A28">
        <v>12</v>
      </c>
      <c r="B28">
        <v>53772</v>
      </c>
      <c r="C28">
        <f t="shared" si="3"/>
        <v>50042</v>
      </c>
      <c r="D28">
        <f t="shared" si="4"/>
        <v>53698</v>
      </c>
      <c r="E28">
        <f t="shared" si="5"/>
        <v>0.13780773958061754</v>
      </c>
    </row>
    <row r="29" spans="1:5" ht="12.75">
      <c r="A29">
        <v>14</v>
      </c>
      <c r="B29">
        <v>62189</v>
      </c>
      <c r="C29">
        <f t="shared" si="3"/>
        <v>58459</v>
      </c>
      <c r="D29">
        <f t="shared" si="4"/>
        <v>62026</v>
      </c>
      <c r="E29">
        <f t="shared" si="5"/>
        <v>0.26279302228097895</v>
      </c>
    </row>
    <row r="33" spans="1:2" ht="12.75">
      <c r="A33" t="s">
        <v>2</v>
      </c>
      <c r="B33" t="s">
        <v>2</v>
      </c>
    </row>
    <row r="34" spans="1:2" ht="12.75">
      <c r="A34" t="s">
        <v>2</v>
      </c>
      <c r="B34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Isaac Newton Group of Telescopes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</dc:creator>
  <cp:keywords/>
  <dc:description/>
  <cp:lastModifiedBy>awr</cp:lastModifiedBy>
  <dcterms:created xsi:type="dcterms:W3CDTF">2007-01-22T15:06:24Z</dcterms:created>
  <dcterms:modified xsi:type="dcterms:W3CDTF">2010-11-19T10:33:11Z</dcterms:modified>
  <cp:category/>
  <cp:version/>
  <cp:contentType/>
  <cp:contentStatus/>
</cp:coreProperties>
</file>